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lucimeire.silva\Desktop\pla cot 1304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revisado'!$A$1:$J$59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9" i="30" l="1"/>
  <c r="C55" i="30"/>
  <c r="H31" i="30"/>
  <c r="C31" i="30"/>
  <c r="I24" i="30"/>
  <c r="E23" i="30"/>
  <c r="E24" i="30"/>
  <c r="C37" i="30" l="1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36" i="30"/>
  <c r="C30" i="30"/>
  <c r="G5" i="30"/>
  <c r="I37" i="30" s="1"/>
  <c r="G6" i="30"/>
  <c r="I6" i="30" s="1"/>
  <c r="J38" i="30" s="1"/>
  <c r="G7" i="30"/>
  <c r="I7" i="30" s="1"/>
  <c r="J39" i="30" s="1"/>
  <c r="G8" i="30"/>
  <c r="I40" i="30" s="1"/>
  <c r="G9" i="30"/>
  <c r="I9" i="30" s="1"/>
  <c r="J41" i="30" s="1"/>
  <c r="G10" i="30"/>
  <c r="I10" i="30" s="1"/>
  <c r="J42" i="30" s="1"/>
  <c r="G11" i="30"/>
  <c r="I11" i="30" s="1"/>
  <c r="J43" i="30" s="1"/>
  <c r="G12" i="30"/>
  <c r="I44" i="30" s="1"/>
  <c r="G13" i="30"/>
  <c r="I13" i="30" s="1"/>
  <c r="J45" i="30" s="1"/>
  <c r="G14" i="30"/>
  <c r="I14" i="30" s="1"/>
  <c r="J46" i="30" s="1"/>
  <c r="G15" i="30"/>
  <c r="I15" i="30" s="1"/>
  <c r="J47" i="30" s="1"/>
  <c r="G16" i="30"/>
  <c r="I48" i="30" s="1"/>
  <c r="G17" i="30"/>
  <c r="I17" i="30" s="1"/>
  <c r="J49" i="30" s="1"/>
  <c r="G18" i="30"/>
  <c r="I18" i="30" s="1"/>
  <c r="J50" i="30" s="1"/>
  <c r="G19" i="30"/>
  <c r="I19" i="30" s="1"/>
  <c r="J51" i="30" s="1"/>
  <c r="G20" i="30"/>
  <c r="I52" i="30" s="1"/>
  <c r="G21" i="30"/>
  <c r="I53" i="30" s="1"/>
  <c r="G22" i="30"/>
  <c r="I22" i="30" s="1"/>
  <c r="J54" i="30" s="1"/>
  <c r="G4" i="30"/>
  <c r="I4" i="30" s="1"/>
  <c r="J36" i="30" s="1"/>
  <c r="I8" i="30"/>
  <c r="J40" i="30" s="1"/>
  <c r="I51" i="30" l="1"/>
  <c r="I16" i="30"/>
  <c r="J48" i="30" s="1"/>
  <c r="I12" i="30"/>
  <c r="J44" i="30" s="1"/>
  <c r="I46" i="30"/>
  <c r="I36" i="30"/>
  <c r="I54" i="30"/>
  <c r="I50" i="30"/>
  <c r="I49" i="30"/>
  <c r="I47" i="30"/>
  <c r="I45" i="30"/>
  <c r="I43" i="30"/>
  <c r="I42" i="30"/>
  <c r="I41" i="30"/>
  <c r="I39" i="30"/>
  <c r="I38" i="30"/>
  <c r="C29" i="30"/>
  <c r="C28" i="30"/>
  <c r="I21" i="30" l="1"/>
  <c r="J53" i="30" s="1"/>
  <c r="I5" i="30" l="1"/>
  <c r="J37" i="30" s="1"/>
  <c r="I20" i="30"/>
  <c r="J52" i="30" s="1"/>
  <c r="J55" i="30" l="1"/>
  <c r="F55" i="30" s="1"/>
  <c r="I23" i="30"/>
  <c r="H29" i="30" l="1"/>
  <c r="H28" i="30"/>
  <c r="H30" i="30"/>
  <c r="F38" i="30" l="1"/>
  <c r="G38" i="30" s="1"/>
  <c r="F42" i="30"/>
  <c r="G42" i="30" s="1"/>
  <c r="F46" i="30"/>
  <c r="G46" i="30" s="1"/>
  <c r="F50" i="30"/>
  <c r="G50" i="30" s="1"/>
  <c r="F54" i="30"/>
  <c r="G54" i="30" s="1"/>
  <c r="F39" i="30"/>
  <c r="F43" i="30"/>
  <c r="F47" i="30"/>
  <c r="F51" i="30"/>
  <c r="F37" i="30"/>
  <c r="G37" i="30" s="1"/>
  <c r="F40" i="30"/>
  <c r="G40" i="30" s="1"/>
  <c r="F44" i="30"/>
  <c r="G44" i="30" s="1"/>
  <c r="F48" i="30"/>
  <c r="G48" i="30" s="1"/>
  <c r="F52" i="30"/>
  <c r="G52" i="30" s="1"/>
  <c r="F36" i="30"/>
  <c r="G36" i="30" s="1"/>
  <c r="F41" i="30"/>
  <c r="G41" i="30" s="1"/>
  <c r="F45" i="30"/>
  <c r="G45" i="30" s="1"/>
  <c r="F49" i="30"/>
  <c r="G49" i="30" s="1"/>
  <c r="F53" i="30"/>
  <c r="G53" i="30" s="1"/>
  <c r="C20" i="27"/>
  <c r="H48" i="30" l="1"/>
  <c r="H41" i="30"/>
  <c r="H38" i="30"/>
  <c r="H53" i="30"/>
  <c r="H44" i="30"/>
  <c r="H47" i="30"/>
  <c r="G47" i="30"/>
  <c r="H49" i="30"/>
  <c r="H43" i="30"/>
  <c r="G43" i="30"/>
  <c r="H36" i="30"/>
  <c r="H39" i="30"/>
  <c r="G39" i="30"/>
  <c r="H37" i="30"/>
  <c r="H50" i="30"/>
  <c r="H54" i="30"/>
  <c r="H45" i="30"/>
  <c r="H40" i="30"/>
  <c r="H51" i="30"/>
  <c r="G51" i="30"/>
  <c r="H52" i="30"/>
  <c r="H42" i="30"/>
  <c r="H46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6" i="30" l="1"/>
  <c r="E36" i="30" s="1"/>
  <c r="D44" i="30"/>
  <c r="E44" i="30" s="1"/>
  <c r="D43" i="30"/>
  <c r="E43" i="30" s="1"/>
  <c r="D48" i="30"/>
  <c r="E48" i="30" s="1"/>
  <c r="D47" i="30"/>
  <c r="E47" i="30" s="1"/>
  <c r="D54" i="30"/>
  <c r="E54" i="30" s="1"/>
  <c r="D51" i="30"/>
  <c r="E51" i="30" s="1"/>
  <c r="D42" i="30"/>
  <c r="E42" i="30" s="1"/>
  <c r="D39" i="30"/>
  <c r="E39" i="30" s="1"/>
  <c r="D40" i="30"/>
  <c r="E40" i="30" s="1"/>
  <c r="D52" i="30"/>
  <c r="E52" i="30" s="1"/>
  <c r="D50" i="30"/>
  <c r="E50" i="30" s="1"/>
  <c r="D53" i="30"/>
  <c r="E53" i="30" s="1"/>
  <c r="D41" i="30"/>
  <c r="E41" i="30" s="1"/>
  <c r="D49" i="30"/>
  <c r="E49" i="30" s="1"/>
  <c r="D46" i="30"/>
  <c r="E46" i="30" s="1"/>
  <c r="D45" i="30"/>
  <c r="E45" i="30" s="1"/>
  <c r="D38" i="30"/>
  <c r="E38" i="30" s="1"/>
  <c r="D37" i="30"/>
  <c r="E37" i="30" s="1"/>
  <c r="E55" i="30" l="1"/>
  <c r="B29" i="30" s="1"/>
  <c r="F57" i="30" l="1"/>
  <c r="F58" i="30"/>
  <c r="B30" i="30"/>
  <c r="B28" i="30"/>
  <c r="B31" i="30" l="1"/>
  <c r="G31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<sst xmlns="http://schemas.openxmlformats.org/spreadsheetml/2006/main" count="1524" uniqueCount="282">
  <si>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</si>
  <si>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</si>
  <si>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</si>
  <si>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</si>
  <si>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</si>
  <si>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</si>
  <si>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</si>
  <si>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</si>
  <si>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</si>
  <si>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</si>
  <si>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</si>
  <si>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</si>
  <si>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</si>
  <si>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</si>
  <si>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</si>
  <si>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</si>
  <si>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</si>
  <si>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</si>
  <si>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</si>
  <si>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</si>
  <si>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</si>
  <si>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</si>
  <si>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</si>
  <si>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</si>
  <si>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</si>
  <si>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</si>
  <si>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</si>
  <si>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</si>
  <si>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</si>
  <si>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</si>
  <si>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</si>
  <si>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</si>
  <si>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</si>
  <si>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</si>
  <si>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</si>
  <si>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</si>
  <si>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</si>
  <si>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</si>
  <si>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</si>
  <si>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</si>
  <si>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</si>
  <si>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</si>
  <si>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</si>
  <si>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</si>
  <si>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</si>
  <si>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</si>
  <si>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</si>
  <si>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</si>
  <si>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</si>
  <si>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</si>
  <si>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</si>
  <si>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</si>
  <si>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</si>
  <si>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</si>
  <si>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</si>
  <si>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</si>
  <si>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</si>
  <si>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</si>
  <si>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</si>
  <si>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</si>
  <si>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</si>
  <si>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</si>
  <si>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</si>
  <si>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</si>
  <si>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</si>
  <si>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</si>
  <si>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</si>
  <si>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</si>
  <si>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</si>
  <si>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</si>
  <si>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</si>
  <si>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</si>
  <si>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</si>
  <si>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</si>
  <si>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</si>
  <si>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</si>
  <si>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</si>
  <si>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</si>
  <si>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</si>
  <si>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</si>
  <si>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</si>
  <si>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</si>
  <si>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</si>
  <si>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</si>
  <si>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</si>
  <si>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</si>
  <si>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</si>
  <si>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</si>
  <si>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</si>
  <si>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</si>
  <si>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</si>
  <si>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</si>
  <si>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</si>
  <si>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</si>
  <si>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</si>
  <si>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</si>
  <si>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</si>
  <si>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</si>
  <si>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</si>
  <si>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</si>
  <si>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</si>
  <si>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</si>
  <si>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</si>
  <si>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</si>
  <si>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</si>
  <si>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</si>
  <si>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</si>
  <si>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</si>
  <si>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</si>
  <si>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</si>
  <si>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</si>
  <si>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</si>
  <si>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</si>
  <si>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</si>
  <si>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</si>
  <si>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</si>
  <si>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</si>
  <si>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</si>
  <si>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</si>
  <si>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</si>
  <si>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</si>
  <si>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</si>
  <si>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</si>
  <si>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</si>
  <si>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</si>
  <si>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</si>
  <si>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</si>
  <si>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</si>
  <si>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</si>
  <si>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</si>
  <si>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</si>
  <si>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</si>
  <si>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</si>
  <si>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</si>
  <si>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</si>
  <si>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</si>
  <si>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</si>
  <si>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</si>
  <si>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</si>
  <si>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</si>
  <si>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</si>
  <si>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</si>
  <si>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</si>
  <si>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</si>
  <si>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</si>
  <si>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</si>
  <si>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</si>
  <si>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</si>
  <si>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</si>
  <si>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</si>
  <si>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</si>
  <si>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</si>
  <si>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</si>
  <si>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</si>
  <si>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</si>
  <si>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</si>
  <si>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</si>
  <si>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</si>
  <si>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</si>
  <si>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</si>
  <si>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</si>
  <si>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</si>
  <si>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</si>
  <si>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</si>
  <si>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</si>
  <si>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</si>
  <si>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</si>
  <si>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</si>
  <si>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</si>
  <si>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</si>
  <si>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</si>
  <si>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</si>
  <si>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</si>
  <si>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</si>
  <si>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</si>
  <si>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</si>
  <si>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</si>
  <si>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</si>
  <si>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</si>
  <si>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</si>
  <si>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</si>
  <si>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</si>
  <si>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</si>
  <si>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</si>
  <si>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</si>
  <si>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</si>
  <si>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</si>
  <si>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</si>
  <si>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</si>
  <si>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</si>
  <si>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</si>
  <si>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</si>
  <si>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</si>
  <si>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</si>
  <si>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</si>
  <si>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</si>
  <si>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</si>
  <si>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</si>
  <si>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</si>
  <si>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</si>
  <si>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</si>
  <si>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</si>
  <si>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</si>
  <si>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</si>
  <si>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</si>
  <si>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</si>
  <si>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</si>
  <si>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</si>
  <si>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</si>
  <si>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</si>
  <si>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</si>
  <si>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</si>
  <si>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</si>
  <si>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</si>
  <si>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</si>
  <si>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</si>
  <si>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</si>
  <si>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</si>
  <si>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</si>
  <si>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</si>
  <si>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</si>
  <si>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</si>
  <si>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</si>
  <si>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</si>
  <si>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</si>
  <si>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</si>
  <si>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</si>
  <si>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</si>
  <si>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</si>
  <si>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</si>
  <si>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</si>
  <si>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</si>
  <si>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</si>
  <si>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</si>
  <si>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</si>
  <si>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</si>
  <si>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</si>
  <si>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</si>
  <si>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</si>
  <si>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</si>
  <si>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</si>
  <si>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</si>
  <si>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</si>
  <si>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</si>
  <si>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</si>
  <si>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</si>
  <si>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</si>
  <si>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</si>
  <si>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</si>
  <si>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</si>
  <si>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</si>
  <si>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</si>
  <si>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</si>
  <si>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</si>
  <si>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</si>
  <si>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</si>
  <si>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</si>
  <si>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</si>
  <si>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</si>
  <si>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</si>
  <si>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</si>
  <si>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</si>
  <si>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</si>
  <si>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</si>
  <si>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</si>
  <si>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</si>
  <si>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</si>
  <si>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</si>
  <si>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</si>
  <si>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</si>
  <si>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</si>
  <si>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</si>
  <si>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</si>
  <si>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</si>
  <si>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</si>
  <si>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</si>
  <si>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</si>
  <si>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ANESTESIA COORDENAÇÃO</t>
  </si>
  <si>
    <t>MÉDICO ANESTESIA CENTRO CIRÚRGICO</t>
  </si>
  <si>
    <t xml:space="preserve">LOTE 4 - ANESTESIA </t>
  </si>
  <si>
    <t>VALOR ANUAL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</si>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</sst>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7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0" borderId="24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3" fontId="63" fillId="0" borderId="3" xfId="0" applyNumberFormat="1" applyFont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1"/>
  <sheetViews>
    <sheetView showGridLines="0" tabSelected="1" view="pageBreakPreview" zoomScale="120" zoomScaleNormal="120" zoomScaleSheetLayoutView="120" workbookViewId="0">
      <selection activeCell="F60" sqref="F60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7" t="s">
        <v>279</v>
      </c>
      <c r="B1" s="718"/>
      <c r="C1" s="718"/>
      <c r="D1" s="718"/>
      <c r="E1" s="718"/>
      <c r="F1" s="718"/>
      <c r="G1" s="718"/>
      <c r="H1" s="718"/>
      <c r="I1" s="718"/>
      <c r="J1" s="719"/>
    </row>
    <row r="2" spans="1:10" ht="12.75" x14ac:dyDescent="0.2">
      <c r="A2" s="731" t="s">
        <v>255</v>
      </c>
      <c r="B2" s="732"/>
      <c r="C2" s="732"/>
      <c r="D2" s="732"/>
      <c r="E2" s="732"/>
      <c r="F2" s="732"/>
      <c r="G2" s="732"/>
      <c r="H2" s="732"/>
      <c r="I2" s="732"/>
      <c r="J2" s="733"/>
    </row>
    <row r="3" spans="1:10" ht="15" customHeight="1" x14ac:dyDescent="0.2">
      <c r="A3" s="715" t="s">
        <v>28</v>
      </c>
      <c r="B3" s="716"/>
      <c r="C3" s="716"/>
      <c r="D3" s="716"/>
      <c r="E3" s="722" t="s">
        <v>29</v>
      </c>
      <c r="F3" s="726"/>
      <c r="G3" s="720" t="s">
        <v>263</v>
      </c>
      <c r="H3" s="721"/>
      <c r="I3" s="722" t="s">
        <v>264</v>
      </c>
      <c r="J3" s="723"/>
    </row>
    <row r="4" spans="1:10" ht="15" customHeight="1" x14ac:dyDescent="0.2">
      <c r="A4" s="736" t="s">
        <v>277</v>
      </c>
      <c r="B4" s="737"/>
      <c r="C4" s="737"/>
      <c r="D4" s="737"/>
      <c r="E4" s="727">
        <v>129</v>
      </c>
      <c r="F4" s="728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36" t="s">
        <v>278</v>
      </c>
      <c r="B5" s="737"/>
      <c r="C5" s="737"/>
      <c r="D5" s="737"/>
      <c r="E5" s="846">
        <v>1651</v>
      </c>
      <c r="F5" s="728"/>
      <c r="G5" s="674">
        <f t="shared" ref="G5:G22" si="0">ROUND(H5,2)</f>
        <v>0</v>
      </c>
      <c r="H5" s="673">
        <v>0</v>
      </c>
      <c r="I5" s="709">
        <f>E5*G5</f>
        <v>0</v>
      </c>
      <c r="J5" s="710"/>
    </row>
    <row r="6" spans="1:10" ht="15" hidden="1" customHeight="1" x14ac:dyDescent="0.2">
      <c r="A6" s="715"/>
      <c r="B6" s="716"/>
      <c r="C6" s="716"/>
      <c r="D6" s="716"/>
      <c r="E6" s="727"/>
      <c r="F6" s="728"/>
      <c r="G6" s="674">
        <f t="shared" si="0"/>
        <v>0</v>
      </c>
      <c r="H6" s="673">
        <v>0</v>
      </c>
      <c r="I6" s="709">
        <f t="shared" ref="I6:I19" si="1">E6*G6</f>
        <v>0</v>
      </c>
      <c r="J6" s="710"/>
    </row>
    <row r="7" spans="1:10" ht="15" hidden="1" customHeight="1" x14ac:dyDescent="0.2">
      <c r="A7" s="715"/>
      <c r="B7" s="716"/>
      <c r="C7" s="716"/>
      <c r="D7" s="716"/>
      <c r="E7" s="727"/>
      <c r="F7" s="728"/>
      <c r="G7" s="674">
        <f t="shared" si="0"/>
        <v>0</v>
      </c>
      <c r="H7" s="673">
        <v>0</v>
      </c>
      <c r="I7" s="709">
        <f t="shared" si="1"/>
        <v>0</v>
      </c>
      <c r="J7" s="710"/>
    </row>
    <row r="8" spans="1:10" ht="15" hidden="1" customHeight="1" x14ac:dyDescent="0.2">
      <c r="A8" s="715"/>
      <c r="B8" s="716"/>
      <c r="C8" s="716"/>
      <c r="D8" s="716"/>
      <c r="E8" s="727"/>
      <c r="F8" s="728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" hidden="1" customHeight="1" x14ac:dyDescent="0.2">
      <c r="A9" s="715"/>
      <c r="B9" s="716"/>
      <c r="C9" s="716"/>
      <c r="D9" s="716"/>
      <c r="E9" s="727"/>
      <c r="F9" s="728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hidden="1" customHeight="1" x14ac:dyDescent="0.2">
      <c r="A10" s="715"/>
      <c r="B10" s="716"/>
      <c r="C10" s="716"/>
      <c r="D10" s="716"/>
      <c r="E10" s="727"/>
      <c r="F10" s="728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15"/>
      <c r="B11" s="716"/>
      <c r="C11" s="716"/>
      <c r="D11" s="716"/>
      <c r="E11" s="727"/>
      <c r="F11" s="728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15"/>
      <c r="B12" s="716"/>
      <c r="C12" s="716"/>
      <c r="D12" s="716"/>
      <c r="E12" s="727"/>
      <c r="F12" s="728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/>
      <c r="B13" s="716"/>
      <c r="C13" s="716"/>
      <c r="D13" s="716"/>
      <c r="E13" s="727"/>
      <c r="F13" s="728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/>
      <c r="B14" s="716"/>
      <c r="C14" s="716"/>
      <c r="D14" s="716"/>
      <c r="E14" s="727"/>
      <c r="F14" s="728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/>
      <c r="B15" s="716"/>
      <c r="C15" s="716"/>
      <c r="D15" s="716"/>
      <c r="E15" s="727"/>
      <c r="F15" s="728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7"/>
      <c r="F16" s="728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7"/>
      <c r="F17" s="728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7">
        <v>0</v>
      </c>
      <c r="F18" s="728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7">
        <v>0</v>
      </c>
      <c r="F19" s="728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7">
        <v>0</v>
      </c>
      <c r="F20" s="728"/>
      <c r="G20" s="674">
        <f t="shared" si="0"/>
        <v>0</v>
      </c>
      <c r="H20" s="673">
        <v>0</v>
      </c>
      <c r="I20" s="709">
        <f>E20*G20</f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7">
        <v>0</v>
      </c>
      <c r="F21" s="728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7">
        <v>0</v>
      </c>
      <c r="F22" s="728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5" customHeight="1" x14ac:dyDescent="0.2">
      <c r="A23" s="724" t="s">
        <v>256</v>
      </c>
      <c r="B23" s="725"/>
      <c r="C23" s="725"/>
      <c r="D23" s="725"/>
      <c r="E23" s="729">
        <f>SUM(E4:F22)</f>
        <v>1780</v>
      </c>
      <c r="F23" s="730"/>
      <c r="G23" s="675"/>
      <c r="H23" s="748" t="s">
        <v>275</v>
      </c>
      <c r="I23" s="734">
        <f>SUM(I4:J21)</f>
        <v>0</v>
      </c>
      <c r="J23" s="735"/>
    </row>
    <row r="24" spans="1:10" ht="15" customHeight="1" thickBot="1" x14ac:dyDescent="0.25">
      <c r="A24" s="754" t="s">
        <v>280</v>
      </c>
      <c r="B24" s="755"/>
      <c r="C24" s="755"/>
      <c r="D24" s="755"/>
      <c r="E24" s="756">
        <f>E23*12</f>
        <v>21360</v>
      </c>
      <c r="F24" s="757"/>
      <c r="G24" s="675"/>
      <c r="H24" s="749"/>
      <c r="I24" s="750">
        <f>I23*12</f>
        <v>0</v>
      </c>
      <c r="J24" s="751"/>
    </row>
    <row r="25" spans="1:10" ht="12" thickBot="1" x14ac:dyDescent="0.25">
      <c r="A25" s="618"/>
      <c r="B25" s="619"/>
      <c r="C25" s="620"/>
      <c r="D25" s="621"/>
      <c r="E25" s="622"/>
      <c r="F25" s="616"/>
      <c r="G25" s="616"/>
      <c r="H25" s="616"/>
      <c r="I25" s="623"/>
      <c r="J25" s="624"/>
    </row>
    <row r="26" spans="1:10" ht="12.75" x14ac:dyDescent="0.2">
      <c r="A26" s="760" t="s">
        <v>265</v>
      </c>
      <c r="B26" s="761"/>
      <c r="C26" s="758" t="s">
        <v>262</v>
      </c>
      <c r="D26" s="759"/>
      <c r="F26" s="764" t="s">
        <v>266</v>
      </c>
      <c r="G26" s="625" t="s">
        <v>261</v>
      </c>
      <c r="H26" s="766" t="s">
        <v>254</v>
      </c>
      <c r="I26" s="752"/>
      <c r="J26" s="753"/>
    </row>
    <row r="27" spans="1:10" ht="12.75" x14ac:dyDescent="0.2">
      <c r="A27" s="762"/>
      <c r="B27" s="763"/>
      <c r="C27" s="670"/>
      <c r="D27" s="671" t="s">
        <v>275</v>
      </c>
      <c r="F27" s="765"/>
      <c r="G27" s="672" t="s">
        <v>275</v>
      </c>
      <c r="H27" s="767"/>
      <c r="I27" s="666"/>
      <c r="J27" s="667"/>
    </row>
    <row r="28" spans="1:10" ht="25.5" x14ac:dyDescent="0.2">
      <c r="A28" s="626" t="s">
        <v>259</v>
      </c>
      <c r="B28" s="668" t="e">
        <f>C28/$E$55</f>
        <v>#DIV/0!</v>
      </c>
      <c r="C28" s="669">
        <f>ROUND(D28,2)</f>
        <v>0</v>
      </c>
      <c r="D28" s="627">
        <v>0</v>
      </c>
      <c r="F28" s="629" t="s">
        <v>19</v>
      </c>
      <c r="G28" s="630">
        <v>6.4999999999999997E-3</v>
      </c>
      <c r="H28" s="631">
        <f>$I$23*G28</f>
        <v>0</v>
      </c>
      <c r="I28" s="623"/>
      <c r="J28" s="624"/>
    </row>
    <row r="29" spans="1:10" ht="25.5" x14ac:dyDescent="0.2">
      <c r="A29" s="626" t="s">
        <v>15</v>
      </c>
      <c r="B29" s="668" t="e">
        <f>C29/$E$55</f>
        <v>#DIV/0!</v>
      </c>
      <c r="C29" s="669">
        <f>ROUND(D29,2)</f>
        <v>0</v>
      </c>
      <c r="D29" s="627">
        <v>0</v>
      </c>
      <c r="F29" s="629" t="s">
        <v>20</v>
      </c>
      <c r="G29" s="630">
        <v>0.03</v>
      </c>
      <c r="H29" s="631">
        <f>$I$23*G29</f>
        <v>0</v>
      </c>
      <c r="I29" s="623"/>
      <c r="J29" s="664"/>
    </row>
    <row r="30" spans="1:10" ht="12.75" x14ac:dyDescent="0.2">
      <c r="A30" s="626" t="s">
        <v>55</v>
      </c>
      <c r="B30" s="668" t="e">
        <f>C30/($E$55+C28+C29)</f>
        <v>#DIV/0!</v>
      </c>
      <c r="C30" s="669">
        <f>ROUND(D30,2)</f>
        <v>0</v>
      </c>
      <c r="D30" s="627">
        <v>0</v>
      </c>
      <c r="F30" s="629" t="s">
        <v>21</v>
      </c>
      <c r="G30" s="630">
        <v>0.05</v>
      </c>
      <c r="H30" s="631">
        <f t="shared" ref="H30" si="2">$I$23*G30</f>
        <v>0</v>
      </c>
      <c r="I30" s="623"/>
      <c r="J30" s="624"/>
    </row>
    <row r="31" spans="1:10" s="636" customFormat="1" ht="15.75" customHeight="1" thickBot="1" x14ac:dyDescent="0.25">
      <c r="A31" s="665" t="s">
        <v>260</v>
      </c>
      <c r="B31" s="633" t="e">
        <f>SUM(B28:B30)</f>
        <v>#DIV/0!</v>
      </c>
      <c r="C31" s="768">
        <f>SUM(C28:C30)</f>
        <v>0</v>
      </c>
      <c r="D31" s="769"/>
      <c r="F31" s="632" t="s">
        <v>17</v>
      </c>
      <c r="G31" s="633">
        <f ca="1">SUM(G28:G31)</f>
        <v>8.6499999999999994E-2</v>
      </c>
      <c r="H31" s="634">
        <f>SUM(H28:H30)</f>
        <v>0</v>
      </c>
      <c r="I31" s="662"/>
      <c r="J31" s="635"/>
    </row>
    <row r="32" spans="1:10" x14ac:dyDescent="0.2">
      <c r="A32" s="618"/>
      <c r="B32" s="619"/>
      <c r="C32" s="622"/>
      <c r="D32" s="621"/>
      <c r="E32" s="622"/>
      <c r="F32" s="616"/>
      <c r="G32" s="616"/>
      <c r="H32" s="616"/>
      <c r="I32" s="616"/>
      <c r="J32" s="624"/>
    </row>
    <row r="33" spans="1:10" ht="12" thickBot="1" x14ac:dyDescent="0.25">
      <c r="A33" s="637"/>
      <c r="B33" s="616"/>
      <c r="C33" s="616"/>
      <c r="D33" s="616"/>
      <c r="E33" s="616"/>
      <c r="F33" s="616"/>
      <c r="G33" s="616"/>
      <c r="H33" s="616"/>
      <c r="I33" s="616"/>
      <c r="J33" s="624"/>
    </row>
    <row r="34" spans="1:10" ht="12.75" x14ac:dyDescent="0.2">
      <c r="A34" s="717" t="s">
        <v>267</v>
      </c>
      <c r="B34" s="718"/>
      <c r="C34" s="718"/>
      <c r="D34" s="718"/>
      <c r="E34" s="719"/>
      <c r="F34" s="717" t="s">
        <v>268</v>
      </c>
      <c r="G34" s="718"/>
      <c r="H34" s="718"/>
      <c r="I34" s="718"/>
      <c r="J34" s="719"/>
    </row>
    <row r="35" spans="1:10" ht="25.5" x14ac:dyDescent="0.2">
      <c r="A35" s="715" t="s">
        <v>28</v>
      </c>
      <c r="B35" s="716"/>
      <c r="C35" s="638" t="s">
        <v>29</v>
      </c>
      <c r="D35" s="639" t="s">
        <v>257</v>
      </c>
      <c r="E35" s="640" t="s">
        <v>258</v>
      </c>
      <c r="F35" s="626" t="s">
        <v>274</v>
      </c>
      <c r="G35" s="639" t="s">
        <v>271</v>
      </c>
      <c r="H35" s="639" t="s">
        <v>270</v>
      </c>
      <c r="I35" s="638" t="s">
        <v>273</v>
      </c>
      <c r="J35" s="641" t="s">
        <v>272</v>
      </c>
    </row>
    <row r="36" spans="1:10" ht="12.75" x14ac:dyDescent="0.2">
      <c r="A36" s="711" t="str">
        <f t="shared" ref="A36:A54" si="3">A4</f>
        <v>MÉDICO ANESTESIA COORDENAÇÃO</v>
      </c>
      <c r="B36" s="712"/>
      <c r="C36" s="676">
        <f t="shared" ref="C36:C54" si="4">E4</f>
        <v>129</v>
      </c>
      <c r="D36" s="642">
        <f>IFERROR(I36-H36-G36,"0")</f>
        <v>0</v>
      </c>
      <c r="E36" s="677">
        <f>C36*D36</f>
        <v>0</v>
      </c>
      <c r="F36" s="680" t="str">
        <f t="shared" ref="F36:F55" si="5">IFERROR(J36/$J$55,"0")</f>
        <v>0</v>
      </c>
      <c r="G36" s="642">
        <f>IFERROR(($C$31*F36)/C36,"0")</f>
        <v>0</v>
      </c>
      <c r="H36" s="642">
        <f>IFERROR(($H$31*F36)/C36,"0")</f>
        <v>0</v>
      </c>
      <c r="I36" s="643">
        <f>G4</f>
        <v>0</v>
      </c>
      <c r="J36" s="678">
        <f>I4</f>
        <v>0</v>
      </c>
    </row>
    <row r="37" spans="1:10" ht="13.5" thickBot="1" x14ac:dyDescent="0.25">
      <c r="A37" s="711" t="str">
        <f t="shared" si="3"/>
        <v>MÉDICO ANESTESIA CENTRO CIRÚRGICO</v>
      </c>
      <c r="B37" s="712"/>
      <c r="C37" s="676">
        <f t="shared" si="4"/>
        <v>1651</v>
      </c>
      <c r="D37" s="642">
        <f t="shared" ref="D37:D54" si="6">IFERROR(I37-H37-G37,"0")</f>
        <v>0</v>
      </c>
      <c r="E37" s="677">
        <f t="shared" ref="E37:E54" si="7">C37*D37</f>
        <v>0</v>
      </c>
      <c r="F37" s="680" t="str">
        <f t="shared" si="5"/>
        <v>0</v>
      </c>
      <c r="G37" s="642">
        <f t="shared" ref="G37:G54" si="8">IFERROR(($C$31*F37)/C37,"0")</f>
        <v>0</v>
      </c>
      <c r="H37" s="642">
        <f t="shared" ref="H37:H54" si="9">IFERROR(($H$31*F37)/C37,"0")</f>
        <v>0</v>
      </c>
      <c r="I37" s="643">
        <f>G5</f>
        <v>0</v>
      </c>
      <c r="J37" s="678">
        <f>I5</f>
        <v>0</v>
      </c>
    </row>
    <row r="38" spans="1:10" ht="12.75" hidden="1" x14ac:dyDescent="0.2">
      <c r="A38" s="711">
        <f t="shared" si="3"/>
        <v>0</v>
      </c>
      <c r="B38" s="712"/>
      <c r="C38" s="676">
        <f t="shared" si="4"/>
        <v>0</v>
      </c>
      <c r="D38" s="642">
        <f t="shared" si="6"/>
        <v>0</v>
      </c>
      <c r="E38" s="677">
        <f t="shared" si="7"/>
        <v>0</v>
      </c>
      <c r="F38" s="680" t="str">
        <f t="shared" si="5"/>
        <v>0</v>
      </c>
      <c r="G38" s="642" t="str">
        <f t="shared" si="8"/>
        <v>0</v>
      </c>
      <c r="H38" s="642" t="str">
        <f t="shared" si="9"/>
        <v>0</v>
      </c>
      <c r="I38" s="643">
        <f t="shared" ref="I38:I54" si="10">G6</f>
        <v>0</v>
      </c>
      <c r="J38" s="678">
        <f t="shared" ref="J38:J54" si="11">I6</f>
        <v>0</v>
      </c>
    </row>
    <row r="39" spans="1:10" ht="12.75" hidden="1" x14ac:dyDescent="0.2">
      <c r="A39" s="711">
        <f t="shared" si="3"/>
        <v>0</v>
      </c>
      <c r="B39" s="712"/>
      <c r="C39" s="676">
        <f t="shared" si="4"/>
        <v>0</v>
      </c>
      <c r="D39" s="642">
        <f t="shared" si="6"/>
        <v>0</v>
      </c>
      <c r="E39" s="677">
        <f t="shared" si="7"/>
        <v>0</v>
      </c>
      <c r="F39" s="680" t="str">
        <f t="shared" si="5"/>
        <v>0</v>
      </c>
      <c r="G39" s="642" t="str">
        <f t="shared" si="8"/>
        <v>0</v>
      </c>
      <c r="H39" s="642" t="str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hidden="1" x14ac:dyDescent="0.2">
      <c r="A40" s="711">
        <f t="shared" si="3"/>
        <v>0</v>
      </c>
      <c r="B40" s="712"/>
      <c r="C40" s="676">
        <f t="shared" si="4"/>
        <v>0</v>
      </c>
      <c r="D40" s="642">
        <f t="shared" si="6"/>
        <v>0</v>
      </c>
      <c r="E40" s="677">
        <f t="shared" si="7"/>
        <v>0</v>
      </c>
      <c r="F40" s="680" t="str">
        <f t="shared" si="5"/>
        <v>0</v>
      </c>
      <c r="G40" s="642" t="str">
        <f t="shared" si="8"/>
        <v>0</v>
      </c>
      <c r="H40" s="642" t="str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hidden="1" x14ac:dyDescent="0.2">
      <c r="A41" s="711">
        <f t="shared" si="3"/>
        <v>0</v>
      </c>
      <c r="B41" s="712"/>
      <c r="C41" s="676">
        <f t="shared" si="4"/>
        <v>0</v>
      </c>
      <c r="D41" s="642">
        <f t="shared" si="6"/>
        <v>0</v>
      </c>
      <c r="E41" s="677">
        <f t="shared" si="7"/>
        <v>0</v>
      </c>
      <c r="F41" s="680" t="str">
        <f t="shared" si="5"/>
        <v>0</v>
      </c>
      <c r="G41" s="642" t="str">
        <f t="shared" si="8"/>
        <v>0</v>
      </c>
      <c r="H41" s="642" t="str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6"/>
        <v>0</v>
      </c>
      <c r="E42" s="677">
        <f t="shared" si="7"/>
        <v>0</v>
      </c>
      <c r="F42" s="680" t="str">
        <f t="shared" si="5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6"/>
        <v>0</v>
      </c>
      <c r="E43" s="677">
        <f t="shared" si="7"/>
        <v>0</v>
      </c>
      <c r="F43" s="680" t="str">
        <f t="shared" si="5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4"/>
        <v>0</v>
      </c>
      <c r="D44" s="642">
        <f t="shared" si="6"/>
        <v>0</v>
      </c>
      <c r="E44" s="677">
        <f t="shared" si="7"/>
        <v>0</v>
      </c>
      <c r="F44" s="680" t="str">
        <f t="shared" si="5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6"/>
        <v>0</v>
      </c>
      <c r="E45" s="677">
        <f t="shared" si="7"/>
        <v>0</v>
      </c>
      <c r="F45" s="680" t="str">
        <f t="shared" si="5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6"/>
        <v>0</v>
      </c>
      <c r="E46" s="677">
        <f t="shared" si="7"/>
        <v>0</v>
      </c>
      <c r="F46" s="680" t="str">
        <f t="shared" si="5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6"/>
        <v>0</v>
      </c>
      <c r="E47" s="677">
        <f t="shared" si="7"/>
        <v>0</v>
      </c>
      <c r="F47" s="680" t="str">
        <f t="shared" si="5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6"/>
        <v>0</v>
      </c>
      <c r="E48" s="677">
        <f t="shared" si="7"/>
        <v>0</v>
      </c>
      <c r="F48" s="680" t="str">
        <f t="shared" si="5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3.5" hidden="1" thickBot="1" x14ac:dyDescent="0.25">
      <c r="A49" s="711">
        <f t="shared" si="3"/>
        <v>0</v>
      </c>
      <c r="B49" s="712"/>
      <c r="C49" s="676">
        <f t="shared" si="4"/>
        <v>0</v>
      </c>
      <c r="D49" s="642">
        <f>IFERROR(I49-H49-G49,"0")</f>
        <v>0</v>
      </c>
      <c r="E49" s="677">
        <f t="shared" si="7"/>
        <v>0</v>
      </c>
      <c r="F49" s="680" t="str">
        <f t="shared" si="5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6"/>
        <v>0</v>
      </c>
      <c r="E50" s="677">
        <f>C50*D50</f>
        <v>0</v>
      </c>
      <c r="F50" s="680" t="str">
        <f t="shared" si="5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11">
        <f t="shared" si="3"/>
        <v>0</v>
      </c>
      <c r="B51" s="712"/>
      <c r="C51" s="676">
        <f t="shared" si="4"/>
        <v>0</v>
      </c>
      <c r="D51" s="642">
        <f t="shared" si="6"/>
        <v>0</v>
      </c>
      <c r="E51" s="677">
        <f t="shared" si="7"/>
        <v>0</v>
      </c>
      <c r="F51" s="680" t="str">
        <f t="shared" si="5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6"/>
        <v>0</v>
      </c>
      <c r="E52" s="677">
        <f t="shared" si="7"/>
        <v>0</v>
      </c>
      <c r="F52" s="680" t="str">
        <f t="shared" si="5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6"/>
        <v>0</v>
      </c>
      <c r="E53" s="677">
        <f t="shared" si="7"/>
        <v>0</v>
      </c>
      <c r="F53" s="680" t="str">
        <f t="shared" si="5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3.5" hidden="1" thickBot="1" x14ac:dyDescent="0.25">
      <c r="A54" s="711">
        <f t="shared" si="3"/>
        <v>0</v>
      </c>
      <c r="B54" s="712"/>
      <c r="C54" s="676">
        <f t="shared" si="4"/>
        <v>0</v>
      </c>
      <c r="D54" s="642">
        <f t="shared" si="6"/>
        <v>0</v>
      </c>
      <c r="E54" s="677">
        <f t="shared" si="7"/>
        <v>0</v>
      </c>
      <c r="F54" s="680" t="str">
        <f t="shared" si="5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84">
        <f t="shared" si="11"/>
        <v>0</v>
      </c>
    </row>
    <row r="55" spans="1:10" ht="13.5" thickBot="1" x14ac:dyDescent="0.25">
      <c r="A55" s="713" t="s">
        <v>8</v>
      </c>
      <c r="B55" s="714"/>
      <c r="C55" s="644">
        <f>E23</f>
        <v>1780</v>
      </c>
      <c r="D55" s="682"/>
      <c r="E55" s="645">
        <f>SUM(E36:E54)</f>
        <v>0</v>
      </c>
      <c r="F55" s="679" t="str">
        <f t="shared" si="5"/>
        <v>0</v>
      </c>
      <c r="G55" s="746"/>
      <c r="H55" s="747"/>
      <c r="I55" s="747"/>
      <c r="J55" s="685">
        <f>SUM(J36:J54)</f>
        <v>0</v>
      </c>
    </row>
    <row r="56" spans="1:10" ht="15.75" thickBot="1" x14ac:dyDescent="0.3">
      <c r="A56" s="646"/>
      <c r="B56" s="646"/>
      <c r="C56" s="647"/>
      <c r="D56" s="648"/>
      <c r="E56" s="648"/>
      <c r="F56" s="681"/>
      <c r="G56" s="649"/>
      <c r="H56" s="650"/>
      <c r="I56" s="650"/>
      <c r="J56" s="683"/>
    </row>
    <row r="57" spans="1:10" ht="13.5" thickBot="1" x14ac:dyDescent="0.25">
      <c r="A57" s="646"/>
      <c r="B57" s="646"/>
      <c r="C57" s="738" t="s">
        <v>276</v>
      </c>
      <c r="D57" s="739"/>
      <c r="E57" s="739"/>
      <c r="F57" s="742">
        <f>(C31+H31+E55)-J55</f>
        <v>0</v>
      </c>
      <c r="G57" s="742"/>
      <c r="H57" s="743"/>
      <c r="I57" s="650"/>
      <c r="J57" s="650"/>
    </row>
    <row r="58" spans="1:10" ht="15.75" customHeight="1" x14ac:dyDescent="0.2">
      <c r="C58" s="738" t="s">
        <v>269</v>
      </c>
      <c r="D58" s="739"/>
      <c r="E58" s="739"/>
      <c r="F58" s="742">
        <f>C31+H31+E55</f>
        <v>0</v>
      </c>
      <c r="G58" s="742"/>
      <c r="H58" s="743"/>
      <c r="I58" s="663"/>
      <c r="J58" s="628"/>
    </row>
    <row r="59" spans="1:10" ht="15" customHeight="1" thickBot="1" x14ac:dyDescent="0.25">
      <c r="C59" s="740" t="s">
        <v>281</v>
      </c>
      <c r="D59" s="741"/>
      <c r="E59" s="741"/>
      <c r="F59" s="744">
        <f>F58*12</f>
        <v>0</v>
      </c>
      <c r="G59" s="744"/>
      <c r="H59" s="745"/>
      <c r="I59" s="628"/>
      <c r="J59" s="628"/>
    </row>
    <row r="60" spans="1:10" x14ac:dyDescent="0.2">
      <c r="F60" s="652"/>
      <c r="G60" s="653"/>
      <c r="H60" s="654"/>
    </row>
    <row r="61" spans="1:10" x14ac:dyDescent="0.2">
      <c r="F61" s="652"/>
      <c r="G61" s="653"/>
      <c r="H61" s="654"/>
    </row>
    <row r="62" spans="1:10" x14ac:dyDescent="0.2">
      <c r="F62" s="652"/>
      <c r="G62" s="653"/>
      <c r="H62" s="655"/>
    </row>
    <row r="63" spans="1:10" x14ac:dyDescent="0.2">
      <c r="A63" s="652"/>
      <c r="B63" s="656"/>
      <c r="C63" s="656"/>
      <c r="D63" s="656"/>
      <c r="E63" s="651"/>
      <c r="F63" s="652"/>
      <c r="G63" s="653"/>
      <c r="H63" s="657"/>
    </row>
    <row r="64" spans="1:10" x14ac:dyDescent="0.2">
      <c r="F64" s="651"/>
      <c r="G64" s="652"/>
      <c r="H64" s="651"/>
      <c r="I64" s="651"/>
      <c r="J64" s="651"/>
    </row>
    <row r="65" spans="6:10" x14ac:dyDescent="0.2">
      <c r="F65" s="651"/>
      <c r="G65" s="652"/>
      <c r="H65" s="651"/>
      <c r="I65" s="651"/>
      <c r="J65" s="651"/>
    </row>
    <row r="66" spans="6:10" x14ac:dyDescent="0.2">
      <c r="F66" s="651"/>
      <c r="G66" s="652"/>
      <c r="H66" s="651"/>
      <c r="I66" s="651"/>
      <c r="J66" s="651"/>
    </row>
    <row r="67" spans="6:10" x14ac:dyDescent="0.2">
      <c r="F67" s="651"/>
      <c r="G67" s="652"/>
      <c r="H67" s="651"/>
      <c r="I67" s="651"/>
      <c r="J67" s="658"/>
    </row>
    <row r="68" spans="6:10" x14ac:dyDescent="0.2">
      <c r="F68" s="651"/>
      <c r="G68" s="652"/>
      <c r="H68" s="651"/>
      <c r="I68" s="651"/>
      <c r="J68" s="658"/>
    </row>
    <row r="69" spans="6:10" x14ac:dyDescent="0.2">
      <c r="F69" s="659"/>
      <c r="G69" s="652"/>
      <c r="H69" s="660"/>
      <c r="I69" s="651"/>
      <c r="J69" s="651"/>
    </row>
    <row r="81" spans="6:6" x14ac:dyDescent="0.2">
      <c r="F81" s="661"/>
    </row>
  </sheetData>
  <sheetProtection selectLockedCells="1"/>
  <mergeCells count="106">
    <mergeCell ref="C31:D31"/>
    <mergeCell ref="A38:B38"/>
    <mergeCell ref="A39:B39"/>
    <mergeCell ref="A40:B40"/>
    <mergeCell ref="A41:B41"/>
    <mergeCell ref="A42:B42"/>
    <mergeCell ref="A43:B43"/>
    <mergeCell ref="A44:B44"/>
    <mergeCell ref="E6:F6"/>
    <mergeCell ref="E7:F7"/>
    <mergeCell ref="E8:F8"/>
    <mergeCell ref="E9:F9"/>
    <mergeCell ref="E10:F10"/>
    <mergeCell ref="E16:F16"/>
    <mergeCell ref="E17:F17"/>
    <mergeCell ref="E18:F18"/>
    <mergeCell ref="E19:F19"/>
    <mergeCell ref="E22:F22"/>
    <mergeCell ref="E11:F11"/>
    <mergeCell ref="E12:F12"/>
    <mergeCell ref="E13:F13"/>
    <mergeCell ref="E14:F14"/>
    <mergeCell ref="E15:F15"/>
    <mergeCell ref="C58:E58"/>
    <mergeCell ref="C59:E59"/>
    <mergeCell ref="F58:H58"/>
    <mergeCell ref="F59:H59"/>
    <mergeCell ref="G55:I55"/>
    <mergeCell ref="C57:E57"/>
    <mergeCell ref="F57:H57"/>
    <mergeCell ref="H23:H24"/>
    <mergeCell ref="A34:E34"/>
    <mergeCell ref="F34:J34"/>
    <mergeCell ref="I24:J24"/>
    <mergeCell ref="I26:J26"/>
    <mergeCell ref="A24:D24"/>
    <mergeCell ref="E24:F24"/>
    <mergeCell ref="C26:D26"/>
    <mergeCell ref="A26:B27"/>
    <mergeCell ref="F26:F27"/>
    <mergeCell ref="H26:H27"/>
    <mergeCell ref="A4:D4"/>
    <mergeCell ref="A5:D5"/>
    <mergeCell ref="A20:D20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I4:J4"/>
    <mergeCell ref="A1:J1"/>
    <mergeCell ref="G3:H3"/>
    <mergeCell ref="I3:J3"/>
    <mergeCell ref="A21:D21"/>
    <mergeCell ref="A23:D23"/>
    <mergeCell ref="E3:F3"/>
    <mergeCell ref="E4:F4"/>
    <mergeCell ref="E5:F5"/>
    <mergeCell ref="E20:F20"/>
    <mergeCell ref="E21:F21"/>
    <mergeCell ref="E23:F23"/>
    <mergeCell ref="A2:J2"/>
    <mergeCell ref="I21:J21"/>
    <mergeCell ref="I23:J23"/>
    <mergeCell ref="A22:D22"/>
    <mergeCell ref="I22:J22"/>
    <mergeCell ref="A17:D17"/>
    <mergeCell ref="A18:D18"/>
    <mergeCell ref="A19:D19"/>
    <mergeCell ref="I6:J6"/>
    <mergeCell ref="I7:J7"/>
    <mergeCell ref="I8:J8"/>
    <mergeCell ref="A3:D3"/>
    <mergeCell ref="A54:B54"/>
    <mergeCell ref="A55:B55"/>
    <mergeCell ref="A35:B35"/>
    <mergeCell ref="A50:B50"/>
    <mergeCell ref="A51:B51"/>
    <mergeCell ref="A52:B52"/>
    <mergeCell ref="A53:B53"/>
    <mergeCell ref="A49:B49"/>
    <mergeCell ref="A48:B48"/>
    <mergeCell ref="A36:B36"/>
    <mergeCell ref="A37:B37"/>
    <mergeCell ref="A45:B45"/>
    <mergeCell ref="A46:B46"/>
    <mergeCell ref="A47:B47"/>
    <mergeCell ref="I5:J5"/>
    <mergeCell ref="I20:J20"/>
    <mergeCell ref="I19:J1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9:J9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2" t="s">
        <v>241</v>
      </c>
      <c r="B1" s="772"/>
      <c r="C1" s="772"/>
      <c r="D1" s="772"/>
      <c r="E1" s="772"/>
      <c r="F1" s="772"/>
      <c r="G1" s="344"/>
      <c r="H1" s="315"/>
      <c r="I1" s="315"/>
      <c r="J1" s="315"/>
      <c r="K1" s="315"/>
    </row>
    <row r="2" spans="1:14" s="365" customFormat="1" ht="45" customHeight="1" x14ac:dyDescent="0.25">
      <c r="A2" s="773" t="s">
        <v>196</v>
      </c>
      <c r="B2" s="77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5" t="s">
        <v>34</v>
      </c>
      <c r="B4" s="776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5" t="s">
        <v>35</v>
      </c>
      <c r="B5" s="776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5" t="s">
        <v>36</v>
      </c>
      <c r="B6" s="776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0" t="s">
        <v>37</v>
      </c>
      <c r="B7" s="77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5" t="s">
        <v>210</v>
      </c>
      <c r="B9" s="77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5" t="s">
        <v>211</v>
      </c>
      <c r="B10" s="776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5" t="s">
        <v>212</v>
      </c>
      <c r="B11" s="776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9" t="s">
        <v>191</v>
      </c>
      <c r="B15" s="780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9" t="s">
        <v>192</v>
      </c>
      <c r="B16" s="780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9" t="s">
        <v>193</v>
      </c>
      <c r="B17" s="780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1" t="s">
        <v>8</v>
      </c>
      <c r="B18" s="782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5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3"/>
      <c r="B26" s="784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3" t="s">
        <v>8</v>
      </c>
      <c r="B27" s="784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5" t="s">
        <v>58</v>
      </c>
      <c r="B41" s="786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7" t="s">
        <v>59</v>
      </c>
      <c r="B42" s="778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7" t="s">
        <v>60</v>
      </c>
      <c r="B44" s="778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7" t="s">
        <v>24</v>
      </c>
      <c r="B45" s="788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7" t="s">
        <v>26</v>
      </c>
      <c r="B46" s="788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89" t="s">
        <v>27</v>
      </c>
      <c r="B47" s="790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1"/>
      <c r="B48" s="791"/>
      <c r="C48" s="791"/>
      <c r="D48" s="791"/>
      <c r="E48" s="791"/>
      <c r="F48" s="791"/>
      <c r="G48" s="791"/>
      <c r="H48" s="791"/>
      <c r="I48" s="791"/>
      <c r="J48" s="791"/>
      <c r="K48" s="791"/>
      <c r="L48" s="791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2" t="s">
        <v>209</v>
      </c>
      <c r="B1" s="772"/>
      <c r="C1" s="772"/>
      <c r="D1" s="772"/>
      <c r="E1" s="772"/>
      <c r="F1" s="77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1" t="s">
        <v>37</v>
      </c>
      <c r="B7" s="77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3" t="s">
        <v>213</v>
      </c>
      <c r="B9" s="794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3" t="s">
        <v>214</v>
      </c>
      <c r="B10" s="794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3" t="s">
        <v>215</v>
      </c>
      <c r="B11" s="794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3" t="s">
        <v>216</v>
      </c>
      <c r="B12" s="794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3" t="s">
        <v>220</v>
      </c>
      <c r="B13" s="794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3" t="s">
        <v>221</v>
      </c>
      <c r="B14" s="794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3" t="s">
        <v>217</v>
      </c>
      <c r="B15" s="794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3" t="s">
        <v>218</v>
      </c>
      <c r="B16" s="794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3" t="s">
        <v>219</v>
      </c>
      <c r="B17" s="794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4" t="s">
        <v>8</v>
      </c>
      <c r="B18" s="784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4"/>
      <c r="B26" s="784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4" t="s">
        <v>8</v>
      </c>
      <c r="B27" s="784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2" t="s">
        <v>58</v>
      </c>
      <c r="B43" s="792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2" t="s">
        <v>59</v>
      </c>
      <c r="B44" s="792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2" t="s">
        <v>60</v>
      </c>
      <c r="B46" s="792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8" t="s">
        <v>24</v>
      </c>
      <c r="B47" s="788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8" t="s">
        <v>26</v>
      </c>
      <c r="B48" s="788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8" t="s">
        <v>27</v>
      </c>
      <c r="B49" s="788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1"/>
      <c r="B50" s="791"/>
      <c r="C50" s="791"/>
      <c r="D50" s="791"/>
      <c r="E50" s="791"/>
      <c r="F50" s="791"/>
      <c r="G50" s="791"/>
      <c r="H50" s="791"/>
      <c r="I50" s="791"/>
      <c r="J50" s="791"/>
      <c r="K50" s="791"/>
      <c r="L50" s="791"/>
      <c r="M50" s="791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7" t="s">
        <v>205</v>
      </c>
      <c r="B1" s="797"/>
      <c r="C1" s="797"/>
      <c r="D1" s="797"/>
      <c r="E1" s="797"/>
      <c r="F1" s="797"/>
      <c r="G1" s="555"/>
      <c r="H1" s="555"/>
    </row>
    <row r="2" spans="1:13" s="196" customFormat="1" ht="60" customHeight="1" x14ac:dyDescent="0.25">
      <c r="A2" s="798" t="s">
        <v>196</v>
      </c>
      <c r="B2" s="799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1" t="s">
        <v>37</v>
      </c>
      <c r="B7" s="77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6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6"/>
      <c r="B12" s="776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4" t="s">
        <v>8</v>
      </c>
      <c r="B14" s="784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6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4"/>
      <c r="B22" s="784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4" t="s">
        <v>8</v>
      </c>
      <c r="B23" s="784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6" t="s">
        <v>58</v>
      </c>
      <c r="B39" s="796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2" t="s">
        <v>59</v>
      </c>
      <c r="B40" s="792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2" t="s">
        <v>60</v>
      </c>
      <c r="B42" s="792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8" t="s">
        <v>24</v>
      </c>
      <c r="B43" s="788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8" t="s">
        <v>26</v>
      </c>
      <c r="B44" s="788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8" t="s">
        <v>27</v>
      </c>
      <c r="B45" s="788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0" t="s">
        <v>204</v>
      </c>
      <c r="B1" s="800"/>
      <c r="C1" s="800"/>
      <c r="D1" s="800"/>
      <c r="E1" s="800"/>
      <c r="F1" s="800"/>
      <c r="G1" s="390"/>
      <c r="H1" s="390"/>
    </row>
    <row r="2" spans="1:16" s="196" customFormat="1" ht="51" customHeight="1" x14ac:dyDescent="0.25">
      <c r="A2" s="801" t="s">
        <v>196</v>
      </c>
      <c r="B2" s="802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5" t="s">
        <v>34</v>
      </c>
      <c r="B4" s="776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5" t="s">
        <v>35</v>
      </c>
      <c r="B5" s="776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5" t="s">
        <v>36</v>
      </c>
      <c r="B6" s="776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0" t="s">
        <v>37</v>
      </c>
      <c r="B7" s="77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5"/>
      <c r="B11" s="776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5"/>
      <c r="B12" s="776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3" t="s">
        <v>8</v>
      </c>
      <c r="B14" s="784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5" t="s">
        <v>52</v>
      </c>
      <c r="B20" s="77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3"/>
      <c r="B22" s="784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3" t="s">
        <v>8</v>
      </c>
      <c r="B23" s="784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796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2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2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7" t="s">
        <v>24</v>
      </c>
      <c r="B43" s="788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7" t="s">
        <v>26</v>
      </c>
      <c r="B44" s="788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89" t="s">
        <v>27</v>
      </c>
      <c r="B45" s="790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6" t="s">
        <v>28</v>
      </c>
      <c r="B2" s="806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5" t="s">
        <v>37</v>
      </c>
      <c r="B7" s="805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5" t="s">
        <v>52</v>
      </c>
      <c r="B25" s="805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4"/>
      <c r="B27" s="784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6" t="s">
        <v>58</v>
      </c>
      <c r="B44" s="796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2" t="s">
        <v>59</v>
      </c>
      <c r="B45" s="792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2" t="s">
        <v>60</v>
      </c>
      <c r="B47" s="792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7" t="s">
        <v>24</v>
      </c>
      <c r="B48" s="807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7" t="s">
        <v>26</v>
      </c>
      <c r="B49" s="807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7" t="s">
        <v>27</v>
      </c>
      <c r="B50" s="807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6" t="s">
        <v>28</v>
      </c>
      <c r="B2" s="806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6" t="s">
        <v>34</v>
      </c>
      <c r="B4" s="77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6" t="s">
        <v>35</v>
      </c>
      <c r="B5" s="77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6" t="s">
        <v>36</v>
      </c>
      <c r="B6" s="77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5" t="s">
        <v>37</v>
      </c>
      <c r="B7" s="805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0" t="s">
        <v>8</v>
      </c>
      <c r="B19" s="810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5" t="s">
        <v>52</v>
      </c>
      <c r="B25" s="805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4"/>
      <c r="B27" s="784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0" t="s">
        <v>8</v>
      </c>
      <c r="B28" s="810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6" t="s">
        <v>58</v>
      </c>
      <c r="B44" s="796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2" t="s">
        <v>59</v>
      </c>
      <c r="B45" s="792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2" t="s">
        <v>60</v>
      </c>
      <c r="B47" s="792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7" t="s">
        <v>24</v>
      </c>
      <c r="B48" s="807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7" t="s">
        <v>26</v>
      </c>
      <c r="B49" s="807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7" t="s">
        <v>27</v>
      </c>
      <c r="B50" s="807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2" t="s">
        <v>206</v>
      </c>
      <c r="B1" s="812"/>
      <c r="C1" s="812"/>
      <c r="D1" s="812"/>
      <c r="E1" s="812"/>
      <c r="F1" s="812"/>
      <c r="G1" s="410"/>
      <c r="H1" s="410"/>
      <c r="I1" s="410"/>
      <c r="J1" s="410"/>
    </row>
    <row r="2" spans="1:13" s="414" customFormat="1" ht="75" customHeight="1" x14ac:dyDescent="0.25">
      <c r="A2" s="813" t="s">
        <v>28</v>
      </c>
      <c r="B2" s="813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1" t="s">
        <v>34</v>
      </c>
      <c r="B4" s="811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1" t="s">
        <v>35</v>
      </c>
      <c r="B5" s="811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1" t="s">
        <v>36</v>
      </c>
      <c r="B6" s="811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1" t="s">
        <v>37</v>
      </c>
      <c r="B7" s="811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1">
        <v>7</v>
      </c>
      <c r="B15" s="811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1">
        <v>8</v>
      </c>
      <c r="B16" s="811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1">
        <v>9</v>
      </c>
      <c r="B17" s="811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5" t="s">
        <v>8</v>
      </c>
      <c r="B18" s="815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1" t="s">
        <v>52</v>
      </c>
      <c r="B24" s="811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5"/>
      <c r="B26" s="815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5" t="s">
        <v>8</v>
      </c>
      <c r="B27" s="815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6" t="s">
        <v>58</v>
      </c>
      <c r="B43" s="816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7" t="s">
        <v>24</v>
      </c>
      <c r="B47" s="817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7" t="s">
        <v>26</v>
      </c>
      <c r="B48" s="817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7" t="s">
        <v>27</v>
      </c>
      <c r="B49" s="817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8"/>
      <c r="B50" s="818"/>
      <c r="C50" s="818"/>
      <c r="D50" s="818"/>
      <c r="E50" s="818"/>
      <c r="F50" s="818"/>
      <c r="G50" s="818"/>
      <c r="H50" s="818"/>
      <c r="I50" s="818"/>
      <c r="J50" s="818"/>
      <c r="K50" s="818"/>
      <c r="L50" s="818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0" t="s">
        <v>206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4" s="196" customFormat="1" ht="75" customHeight="1" x14ac:dyDescent="0.25">
      <c r="A2" s="799" t="s">
        <v>28</v>
      </c>
      <c r="B2" s="799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6" t="s">
        <v>34</v>
      </c>
      <c r="B4" s="776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6" t="s">
        <v>35</v>
      </c>
      <c r="B5" s="776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6" t="s">
        <v>36</v>
      </c>
      <c r="B6" s="776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1" t="s">
        <v>37</v>
      </c>
      <c r="B7" s="77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6">
        <v>7</v>
      </c>
      <c r="B15" s="776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6">
        <v>8</v>
      </c>
      <c r="B16" s="776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6">
        <v>9</v>
      </c>
      <c r="B17" s="776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4" t="s">
        <v>8</v>
      </c>
      <c r="B18" s="784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6" t="s">
        <v>52</v>
      </c>
      <c r="B24" s="776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4"/>
      <c r="B26" s="784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4" t="s">
        <v>8</v>
      </c>
      <c r="B27" s="784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6" t="s">
        <v>58</v>
      </c>
      <c r="B43" s="796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2" t="s">
        <v>59</v>
      </c>
      <c r="B44" s="792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2" t="s">
        <v>60</v>
      </c>
      <c r="B46" s="792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8" t="s">
        <v>24</v>
      </c>
      <c r="B47" s="788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8" t="s">
        <v>26</v>
      </c>
      <c r="B48" s="788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8" t="s">
        <v>27</v>
      </c>
      <c r="B49" s="788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9"/>
      <c r="B50" s="819"/>
      <c r="C50" s="819"/>
      <c r="D50" s="819"/>
      <c r="E50" s="819"/>
      <c r="F50" s="819"/>
      <c r="G50" s="819"/>
      <c r="H50" s="819"/>
      <c r="I50" s="819"/>
      <c r="J50" s="819"/>
      <c r="K50" s="819"/>
      <c r="L50" s="819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0" t="s">
        <v>208</v>
      </c>
      <c r="B1" s="800"/>
      <c r="C1" s="800"/>
      <c r="D1" s="800"/>
      <c r="E1" s="800"/>
      <c r="F1" s="800"/>
      <c r="G1" s="390"/>
      <c r="H1" s="390"/>
      <c r="I1" s="390"/>
      <c r="J1" s="390"/>
    </row>
    <row r="2" spans="1:15" s="196" customFormat="1" ht="74.25" customHeight="1" x14ac:dyDescent="0.25">
      <c r="A2" s="820" t="s">
        <v>28</v>
      </c>
      <c r="B2" s="802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5" t="s">
        <v>34</v>
      </c>
      <c r="B4" s="776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5" t="s">
        <v>35</v>
      </c>
      <c r="B5" s="776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5" t="s">
        <v>36</v>
      </c>
      <c r="B6" s="776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0" t="s">
        <v>37</v>
      </c>
      <c r="B7" s="77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1" t="s">
        <v>8</v>
      </c>
      <c r="B20" s="782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5" t="s">
        <v>52</v>
      </c>
      <c r="B26" s="776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3"/>
      <c r="B28" s="784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3" t="s">
        <v>8</v>
      </c>
      <c r="B29" s="784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796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2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2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7" t="s">
        <v>24</v>
      </c>
      <c r="B49" s="788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7" t="s">
        <v>26</v>
      </c>
      <c r="B50" s="788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89" t="s">
        <v>27</v>
      </c>
      <c r="B51" s="790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9"/>
      <c r="B52" s="819"/>
      <c r="C52" s="819"/>
      <c r="D52" s="819"/>
      <c r="E52" s="819"/>
      <c r="F52" s="819"/>
      <c r="G52" s="819"/>
      <c r="H52" s="819"/>
      <c r="I52" s="819"/>
      <c r="J52" s="819"/>
      <c r="K52" s="819"/>
      <c r="L52" s="819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1" t="s">
        <v>207</v>
      </c>
      <c r="B1" s="821"/>
      <c r="C1" s="821"/>
      <c r="D1" s="821"/>
      <c r="E1" s="821"/>
      <c r="F1" s="821"/>
      <c r="G1" s="475"/>
      <c r="H1" s="475"/>
      <c r="I1" s="475"/>
      <c r="J1" s="475"/>
    </row>
    <row r="2" spans="1:17" s="471" customFormat="1" ht="62.25" customHeight="1" x14ac:dyDescent="0.25">
      <c r="A2" s="813" t="s">
        <v>28</v>
      </c>
      <c r="B2" s="813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1" t="s">
        <v>34</v>
      </c>
      <c r="B4" s="811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1" t="s">
        <v>35</v>
      </c>
      <c r="B5" s="811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1" t="s">
        <v>36</v>
      </c>
      <c r="B6" s="811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1" t="s">
        <v>37</v>
      </c>
      <c r="B7" s="811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3" t="s">
        <v>240</v>
      </c>
      <c r="B16" s="823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3" t="s">
        <v>243</v>
      </c>
      <c r="B18" s="823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5" t="s">
        <v>8</v>
      </c>
      <c r="B20" s="815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1" t="s">
        <v>52</v>
      </c>
      <c r="B26" s="811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5"/>
      <c r="B28" s="815"/>
      <c r="G28" s="415"/>
      <c r="H28" s="415"/>
      <c r="I28" s="415"/>
      <c r="J28" s="415"/>
    </row>
    <row r="29" spans="1:17" hidden="1" x14ac:dyDescent="0.2">
      <c r="A29" s="815" t="s">
        <v>8</v>
      </c>
      <c r="B29" s="815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7" t="s">
        <v>24</v>
      </c>
      <c r="B49" s="817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7" t="s">
        <v>26</v>
      </c>
      <c r="B50" s="817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7" t="s">
        <v>27</v>
      </c>
      <c r="B51" s="817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5" t="s">
        <v>165</v>
      </c>
      <c r="B1" s="835"/>
      <c r="C1" s="835"/>
      <c r="D1" s="835"/>
      <c r="E1" s="835"/>
      <c r="F1" s="835"/>
    </row>
    <row r="2" spans="1:11" s="248" customFormat="1" ht="22.5" customHeight="1" x14ac:dyDescent="0.25">
      <c r="A2" s="832" t="s">
        <v>28</v>
      </c>
      <c r="B2" s="83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7" t="s">
        <v>164</v>
      </c>
      <c r="B3" s="828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2" t="s">
        <v>166</v>
      </c>
      <c r="B4" s="83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3" t="s">
        <v>169</v>
      </c>
      <c r="B5" s="834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7"/>
      <c r="B8" s="828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7" t="s">
        <v>8</v>
      </c>
      <c r="B9" s="828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6"/>
      <c r="B22" s="828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9" t="s">
        <v>58</v>
      </c>
      <c r="B25" s="829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0" t="s">
        <v>22</v>
      </c>
      <c r="B26" s="830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1" t="s">
        <v>60</v>
      </c>
      <c r="B27" s="831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4" t="s">
        <v>24</v>
      </c>
      <c r="B28" s="82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4" t="s">
        <v>26</v>
      </c>
      <c r="B29" s="82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5" t="s">
        <v>157</v>
      </c>
      <c r="B30" s="82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5" t="s">
        <v>173</v>
      </c>
      <c r="B1" s="835"/>
      <c r="C1" s="835"/>
      <c r="D1" s="835"/>
      <c r="E1" s="835"/>
      <c r="F1" s="835"/>
    </row>
    <row r="2" spans="1:13" s="248" customFormat="1" ht="22.5" customHeight="1" x14ac:dyDescent="0.25">
      <c r="A2" s="832" t="s">
        <v>28</v>
      </c>
      <c r="B2" s="83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7" t="s">
        <v>164</v>
      </c>
      <c r="B3" s="828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2" t="s">
        <v>166</v>
      </c>
      <c r="B4" s="83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7"/>
      <c r="B8" s="828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7" t="s">
        <v>8</v>
      </c>
      <c r="B9" s="828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0" t="s">
        <v>178</v>
      </c>
      <c r="I15" s="839" t="s">
        <v>177</v>
      </c>
      <c r="J15" s="839"/>
    </row>
    <row r="16" spans="1:13" ht="9" customHeight="1" x14ac:dyDescent="0.25">
      <c r="A16" s="264"/>
      <c r="B16" s="258"/>
      <c r="C16" s="257"/>
      <c r="D16" s="257"/>
      <c r="E16" s="244"/>
      <c r="F16" s="244"/>
      <c r="H16" s="840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6"/>
      <c r="B22" s="828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9" t="s">
        <v>58</v>
      </c>
      <c r="B25" s="829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0" t="s">
        <v>22</v>
      </c>
      <c r="B26" s="830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1" t="s">
        <v>60</v>
      </c>
      <c r="B27" s="831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4" t="s">
        <v>24</v>
      </c>
      <c r="B28" s="82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4" t="s">
        <v>26</v>
      </c>
      <c r="B29" s="82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5" t="s">
        <v>157</v>
      </c>
      <c r="B30" s="82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5" t="s">
        <v>173</v>
      </c>
      <c r="B1" s="835"/>
      <c r="C1" s="835"/>
      <c r="D1" s="835"/>
      <c r="E1" s="835"/>
      <c r="F1" s="835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7" t="s">
        <v>164</v>
      </c>
      <c r="B3" s="828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7" t="s">
        <v>174</v>
      </c>
      <c r="B5" s="838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7"/>
      <c r="B8" s="828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7" t="s">
        <v>8</v>
      </c>
      <c r="B9" s="828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6"/>
      <c r="B22" s="828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9" t="s">
        <v>58</v>
      </c>
      <c r="B25" s="841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2" t="s">
        <v>22</v>
      </c>
      <c r="B26" s="843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7" t="s">
        <v>60</v>
      </c>
      <c r="B27" s="828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5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5" t="s">
        <v>26</v>
      </c>
      <c r="B29" s="82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5" t="s">
        <v>157</v>
      </c>
      <c r="B30" s="82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Lucimeire Santos da Silva</cp:lastModifiedBy>
  <cp:revision>11</cp:revision>
  <cp:lastPrinted>2023-08-11T15:03:37Z</cp:lastPrinted>
  <dcterms:created xsi:type="dcterms:W3CDTF">2020-09-29T01:25:53Z</dcterms:created>
  <dcterms:modified xsi:type="dcterms:W3CDTF">2024-04-01T17:52:36Z</dcterms:modified>
  <dc:language>pt-BR</dc:language>
</cp:coreProperties>
</file>